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7350"/>
  </bookViews>
  <sheets>
    <sheet name="Сырьё лето" sheetId="3" r:id="rId1"/>
    <sheet name="Меню лето" sheetId="4" r:id="rId2"/>
  </sheets>
  <calcPr calcId="162913"/>
</workbook>
</file>

<file path=xl/calcChain.xml><?xml version="1.0" encoding="utf-8"?>
<calcChain xmlns="http://schemas.openxmlformats.org/spreadsheetml/2006/main">
  <c r="D38" i="4"/>
  <c r="G118"/>
  <c r="M67"/>
  <c r="M118"/>
  <c r="M10"/>
  <c r="S16"/>
  <c r="E16"/>
  <c r="F16"/>
  <c r="G16"/>
  <c r="H16"/>
  <c r="I16"/>
  <c r="J16"/>
  <c r="K16"/>
  <c r="L16"/>
  <c r="M16"/>
  <c r="N16"/>
  <c r="O16"/>
  <c r="P16"/>
  <c r="Q16"/>
  <c r="R16"/>
  <c r="F118"/>
  <c r="E118"/>
  <c r="H24"/>
  <c r="F37" l="1"/>
  <c r="H37" s="1"/>
  <c r="F73"/>
  <c r="F107"/>
  <c r="H107" s="1"/>
  <c r="H11"/>
  <c r="F165" i="3" l="1"/>
  <c r="I165" s="1"/>
  <c r="AF127" s="1"/>
  <c r="E165"/>
  <c r="H165" s="1"/>
  <c r="F164"/>
  <c r="I164" s="1"/>
  <c r="AE127" s="1"/>
  <c r="E164"/>
  <c r="H164" s="1"/>
  <c r="F163"/>
  <c r="I163" s="1"/>
  <c r="AD127" s="1"/>
  <c r="E163"/>
  <c r="H163" s="1"/>
  <c r="F162"/>
  <c r="I162" s="1"/>
  <c r="E162"/>
  <c r="H162" s="1"/>
  <c r="F161"/>
  <c r="I161" s="1"/>
  <c r="AC127" s="1"/>
  <c r="E161"/>
  <c r="H161" s="1"/>
  <c r="F160"/>
  <c r="I160" s="1"/>
  <c r="AB127" s="1"/>
  <c r="E160"/>
  <c r="H160" s="1"/>
  <c r="F159"/>
  <c r="I159" s="1"/>
  <c r="AA127" s="1"/>
  <c r="E159"/>
  <c r="H159" s="1"/>
  <c r="F158"/>
  <c r="I158" s="1"/>
  <c r="Z127" s="1"/>
  <c r="E158"/>
  <c r="H158" s="1"/>
  <c r="F157"/>
  <c r="I157" s="1"/>
  <c r="Y127" s="1"/>
  <c r="E157"/>
  <c r="H157" s="1"/>
  <c r="F156"/>
  <c r="I156" s="1"/>
  <c r="X127" s="1"/>
  <c r="E156"/>
  <c r="H156" s="1"/>
  <c r="F155"/>
  <c r="I155" s="1"/>
  <c r="W127" s="1"/>
  <c r="E155"/>
  <c r="H155" s="1"/>
  <c r="F154"/>
  <c r="I154" s="1"/>
  <c r="V127" s="1"/>
  <c r="E154"/>
  <c r="H154" s="1"/>
  <c r="F153"/>
  <c r="I153" s="1"/>
  <c r="U127" s="1"/>
  <c r="E153"/>
  <c r="H153" s="1"/>
  <c r="F152"/>
  <c r="I152" s="1"/>
  <c r="T127" s="1"/>
  <c r="E152"/>
  <c r="H152" s="1"/>
  <c r="F151"/>
  <c r="I151" s="1"/>
  <c r="S127" s="1"/>
  <c r="E151"/>
  <c r="H151" s="1"/>
  <c r="F150"/>
  <c r="I150" s="1"/>
  <c r="R127" s="1"/>
  <c r="E150"/>
  <c r="H150" s="1"/>
  <c r="F149"/>
  <c r="I149" s="1"/>
  <c r="Q127" s="1"/>
  <c r="E149"/>
  <c r="H149" s="1"/>
  <c r="F148"/>
  <c r="I148" s="1"/>
  <c r="P127" s="1"/>
  <c r="E148"/>
  <c r="H148" s="1"/>
  <c r="F147"/>
  <c r="I147" s="1"/>
  <c r="O127" s="1"/>
  <c r="E147"/>
  <c r="H147" s="1"/>
  <c r="F146"/>
  <c r="I146" s="1"/>
  <c r="N127" s="1"/>
  <c r="E146"/>
  <c r="H146" s="1"/>
  <c r="F145"/>
  <c r="I145" s="1"/>
  <c r="M127" s="1"/>
  <c r="E145"/>
  <c r="H145" s="1"/>
  <c r="F144"/>
  <c r="I144" s="1"/>
  <c r="L127" s="1"/>
  <c r="E144"/>
  <c r="H144" s="1"/>
  <c r="F143"/>
  <c r="I143" s="1"/>
  <c r="K127" s="1"/>
  <c r="E143"/>
  <c r="H143" s="1"/>
  <c r="F142"/>
  <c r="I142" s="1"/>
  <c r="J127" s="1"/>
  <c r="E142"/>
  <c r="H142" s="1"/>
  <c r="F141"/>
  <c r="I141" s="1"/>
  <c r="I127" s="1"/>
  <c r="E141"/>
  <c r="H141" s="1"/>
  <c r="F140"/>
  <c r="I140" s="1"/>
  <c r="H127" s="1"/>
  <c r="E140"/>
  <c r="H140" s="1"/>
  <c r="F139"/>
  <c r="I139" s="1"/>
  <c r="G127" s="1"/>
  <c r="E139"/>
  <c r="H139" s="1"/>
  <c r="F138"/>
  <c r="I138" s="1"/>
  <c r="F127" s="1"/>
  <c r="E138"/>
  <c r="H138" s="1"/>
  <c r="F137"/>
  <c r="I137" s="1"/>
  <c r="E127" s="1"/>
  <c r="E137"/>
  <c r="H137" s="1"/>
  <c r="F136"/>
  <c r="I136" s="1"/>
  <c r="D127" s="1"/>
  <c r="E136"/>
  <c r="H136" s="1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H122"/>
  <c r="G122"/>
  <c r="F122"/>
  <c r="E122"/>
  <c r="D122"/>
  <c r="C122"/>
  <c r="J113"/>
  <c r="J122" s="1"/>
  <c r="I113"/>
  <c r="I122" s="1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I110"/>
  <c r="H110"/>
  <c r="F110"/>
  <c r="E110"/>
  <c r="D110"/>
  <c r="C110"/>
  <c r="G104"/>
  <c r="G110" s="1"/>
  <c r="J102"/>
  <c r="J110" s="1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I86"/>
  <c r="H86"/>
  <c r="G86"/>
  <c r="F86"/>
  <c r="E86"/>
  <c r="D86"/>
  <c r="C86"/>
  <c r="J79"/>
  <c r="J78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F63"/>
  <c r="E63"/>
  <c r="D63"/>
  <c r="C63"/>
  <c r="J55"/>
  <c r="J63" s="1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H52"/>
  <c r="G52"/>
  <c r="F52"/>
  <c r="E52"/>
  <c r="D52"/>
  <c r="C52"/>
  <c r="J45"/>
  <c r="I45"/>
  <c r="I52" s="1"/>
  <c r="J43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E28"/>
  <c r="D28"/>
  <c r="C28"/>
  <c r="J20"/>
  <c r="J28" s="1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M16"/>
  <c r="L16"/>
  <c r="K16"/>
  <c r="I16"/>
  <c r="H16"/>
  <c r="G16"/>
  <c r="F16"/>
  <c r="E16"/>
  <c r="D16"/>
  <c r="C16"/>
  <c r="N9"/>
  <c r="N16" s="1"/>
  <c r="J9"/>
  <c r="J16" s="1"/>
  <c r="J86" l="1"/>
  <c r="O126"/>
  <c r="O129" s="1"/>
  <c r="S126"/>
  <c r="S129" s="1"/>
  <c r="W126"/>
  <c r="W129" s="1"/>
  <c r="AA126"/>
  <c r="AA129" s="1"/>
  <c r="AE126"/>
  <c r="AE129" s="1"/>
  <c r="K126"/>
  <c r="K129" s="1"/>
  <c r="J52"/>
  <c r="J126" s="1"/>
  <c r="J129" s="1"/>
  <c r="G126"/>
  <c r="G129" s="1"/>
  <c r="M126"/>
  <c r="M129" s="1"/>
  <c r="U126"/>
  <c r="U129" s="1"/>
  <c r="Y126"/>
  <c r="Y129" s="1"/>
  <c r="Q126"/>
  <c r="Q129" s="1"/>
  <c r="AC126"/>
  <c r="AC129" s="1"/>
  <c r="D126"/>
  <c r="D129" s="1"/>
  <c r="F126"/>
  <c r="F129" s="1"/>
  <c r="N126"/>
  <c r="N129" s="1"/>
  <c r="R126"/>
  <c r="R129" s="1"/>
  <c r="V126"/>
  <c r="V129" s="1"/>
  <c r="Z126"/>
  <c r="Z129" s="1"/>
  <c r="AD126"/>
  <c r="AD129" s="1"/>
  <c r="I126"/>
  <c r="I129" s="1"/>
  <c r="E126"/>
  <c r="E129" s="1"/>
  <c r="H126"/>
  <c r="H129" s="1"/>
  <c r="L126"/>
  <c r="L129" s="1"/>
  <c r="P126"/>
  <c r="P129" s="1"/>
  <c r="T126"/>
  <c r="T129" s="1"/>
  <c r="X126"/>
  <c r="X129" s="1"/>
  <c r="AB126"/>
  <c r="AB129" s="1"/>
  <c r="AF126"/>
  <c r="AF129" s="1"/>
  <c r="G79" i="4" l="1"/>
  <c r="F79"/>
  <c r="E79"/>
  <c r="H101"/>
  <c r="G31"/>
  <c r="F31"/>
  <c r="E31"/>
  <c r="S120"/>
  <c r="S97"/>
  <c r="S85"/>
  <c r="E74"/>
  <c r="F74"/>
  <c r="G74"/>
  <c r="I74"/>
  <c r="J74"/>
  <c r="K74"/>
  <c r="L74"/>
  <c r="M74"/>
  <c r="N74"/>
  <c r="O74"/>
  <c r="P74"/>
  <c r="Q74"/>
  <c r="R74"/>
  <c r="S74"/>
  <c r="D74"/>
  <c r="S62"/>
  <c r="E51"/>
  <c r="F51"/>
  <c r="G51"/>
  <c r="I51"/>
  <c r="J51"/>
  <c r="K51"/>
  <c r="L51"/>
  <c r="M51"/>
  <c r="N51"/>
  <c r="O51"/>
  <c r="P51"/>
  <c r="Q51"/>
  <c r="R51"/>
  <c r="S51"/>
  <c r="D51"/>
  <c r="S38"/>
  <c r="S27"/>
  <c r="E108"/>
  <c r="F108"/>
  <c r="G108"/>
  <c r="I108"/>
  <c r="J108"/>
  <c r="K108"/>
  <c r="L108"/>
  <c r="M108"/>
  <c r="N108"/>
  <c r="O108"/>
  <c r="P108"/>
  <c r="Q108"/>
  <c r="R108"/>
  <c r="S108"/>
  <c r="D108"/>
  <c r="S131" l="1"/>
  <c r="H57"/>
  <c r="H112"/>
  <c r="H113"/>
  <c r="H114"/>
  <c r="H115"/>
  <c r="H116"/>
  <c r="H117"/>
  <c r="H118"/>
  <c r="G119"/>
  <c r="F119"/>
  <c r="E119"/>
  <c r="H106"/>
  <c r="H104"/>
  <c r="H103"/>
  <c r="H95"/>
  <c r="H94"/>
  <c r="H93"/>
  <c r="H90"/>
  <c r="H91"/>
  <c r="H92"/>
  <c r="H96"/>
  <c r="H89"/>
  <c r="H79"/>
  <c r="H80"/>
  <c r="H81"/>
  <c r="H82"/>
  <c r="H83"/>
  <c r="H78"/>
  <c r="H73"/>
  <c r="H67"/>
  <c r="H68"/>
  <c r="H69"/>
  <c r="H70"/>
  <c r="H71"/>
  <c r="H72"/>
  <c r="H66"/>
  <c r="H56"/>
  <c r="H58"/>
  <c r="H59"/>
  <c r="H60"/>
  <c r="H61"/>
  <c r="H55"/>
  <c r="H43"/>
  <c r="H44"/>
  <c r="H45"/>
  <c r="H46"/>
  <c r="H47"/>
  <c r="H48"/>
  <c r="H42"/>
  <c r="Q33"/>
  <c r="N33"/>
  <c r="G33"/>
  <c r="H33" s="1"/>
  <c r="H32"/>
  <c r="H34"/>
  <c r="H35"/>
  <c r="H36"/>
  <c r="H102"/>
  <c r="H31"/>
  <c r="H20"/>
  <c r="H22"/>
  <c r="H23"/>
  <c r="H25"/>
  <c r="H19"/>
  <c r="H15"/>
  <c r="D16"/>
  <c r="H10"/>
  <c r="H8"/>
  <c r="H13"/>
  <c r="H14"/>
  <c r="H9"/>
  <c r="H51" l="1"/>
  <c r="H108"/>
  <c r="H74"/>
  <c r="H119"/>
  <c r="I85" l="1"/>
  <c r="J85"/>
  <c r="K85"/>
  <c r="L85"/>
  <c r="M85"/>
  <c r="N85"/>
  <c r="O85"/>
  <c r="P85"/>
  <c r="Q85"/>
  <c r="R85"/>
  <c r="D85"/>
  <c r="F62"/>
  <c r="L62"/>
  <c r="D62"/>
  <c r="E120"/>
  <c r="F120"/>
  <c r="G120"/>
  <c r="H120"/>
  <c r="I120"/>
  <c r="J120"/>
  <c r="K120"/>
  <c r="L120"/>
  <c r="M120"/>
  <c r="N120"/>
  <c r="O120"/>
  <c r="P120"/>
  <c r="Q120"/>
  <c r="R120"/>
  <c r="D120"/>
  <c r="D27" l="1"/>
  <c r="G97" l="1"/>
  <c r="F97"/>
  <c r="I97"/>
  <c r="J97"/>
  <c r="K97"/>
  <c r="L97"/>
  <c r="M97"/>
  <c r="N97"/>
  <c r="O97"/>
  <c r="P97"/>
  <c r="Q97"/>
  <c r="R97"/>
  <c r="D97"/>
  <c r="E97" l="1"/>
  <c r="H97"/>
  <c r="G84" l="1"/>
  <c r="G85" s="1"/>
  <c r="F84"/>
  <c r="F85" s="1"/>
  <c r="E84"/>
  <c r="R62"/>
  <c r="Q62"/>
  <c r="P62"/>
  <c r="O62"/>
  <c r="N62"/>
  <c r="M62"/>
  <c r="K62"/>
  <c r="J62"/>
  <c r="I62"/>
  <c r="G62"/>
  <c r="E62"/>
  <c r="P38"/>
  <c r="K38"/>
  <c r="J38"/>
  <c r="I38"/>
  <c r="G38"/>
  <c r="L38"/>
  <c r="F38"/>
  <c r="E38"/>
  <c r="R27"/>
  <c r="Q27"/>
  <c r="P27"/>
  <c r="O27"/>
  <c r="N27"/>
  <c r="M27"/>
  <c r="L27"/>
  <c r="J27"/>
  <c r="G27"/>
  <c r="Q12"/>
  <c r="P12"/>
  <c r="O12"/>
  <c r="N12"/>
  <c r="M12"/>
  <c r="J12"/>
  <c r="I12"/>
  <c r="G12"/>
  <c r="F12"/>
  <c r="E12"/>
  <c r="P131" l="1"/>
  <c r="G131"/>
  <c r="L131"/>
  <c r="J131"/>
  <c r="E85"/>
  <c r="H84"/>
  <c r="H85" s="1"/>
  <c r="N38"/>
  <c r="N131" s="1"/>
  <c r="R38"/>
  <c r="R131" s="1"/>
  <c r="E27"/>
  <c r="H21"/>
  <c r="H12"/>
  <c r="I27"/>
  <c r="I131" s="1"/>
  <c r="M38"/>
  <c r="M131" s="1"/>
  <c r="Q38"/>
  <c r="Q131" s="1"/>
  <c r="O38"/>
  <c r="O131" s="1"/>
  <c r="F27"/>
  <c r="F131" s="1"/>
  <c r="K27"/>
  <c r="K131" s="1"/>
  <c r="H62"/>
  <c r="E131" l="1"/>
  <c r="H38"/>
  <c r="H27"/>
  <c r="H131" l="1"/>
</calcChain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<sst xmlns="http://schemas.openxmlformats.org/spreadsheetml/2006/main" count="363" uniqueCount="175">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</sst>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7" fillId="9" borderId="1" xfId="0" applyNumberFormat="1" applyFont="1" applyFill="1" applyBorder="1" applyAlignment="1"/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9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10" borderId="1" xfId="0" applyNumberFormat="1" applyFont="1" applyFill="1" applyBorder="1"/>
    <xf numFmtId="2" fontId="5" fillId="8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10" borderId="1" xfId="0" applyNumberFormat="1" applyFont="1" applyFill="1" applyBorder="1" applyAlignment="1">
      <alignment horizontal="right"/>
    </xf>
    <xf numFmtId="2" fontId="5" fillId="8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4" borderId="10" xfId="0" applyFont="1" applyFill="1" applyBorder="1"/>
    <xf numFmtId="0" fontId="3" fillId="4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3" borderId="0" xfId="0" applyFont="1" applyFill="1"/>
    <xf numFmtId="0" fontId="11" fillId="6" borderId="0" xfId="0" applyFont="1" applyFill="1"/>
    <xf numFmtId="2" fontId="7" fillId="5" borderId="1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5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7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7" fillId="4" borderId="5" xfId="0" applyFont="1" applyFill="1" applyBorder="1"/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indent="1"/>
    </xf>
    <xf numFmtId="0" fontId="7" fillId="3" borderId="5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2" fontId="5" fillId="6" borderId="1" xfId="0" applyNumberFormat="1" applyFont="1" applyFill="1" applyBorder="1"/>
    <xf numFmtId="0" fontId="7" fillId="0" borderId="0" xfId="0" applyFont="1"/>
    <xf numFmtId="0" fontId="7" fillId="7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8" borderId="1" xfId="0" applyFill="1" applyBorder="1"/>
    <xf numFmtId="2" fontId="6" fillId="11" borderId="1" xfId="0" applyNumberFormat="1" applyFont="1" applyFill="1" applyBorder="1"/>
    <xf numFmtId="0" fontId="13" fillId="11" borderId="1" xfId="0" applyNumberFormat="1" applyFont="1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left"/>
    </xf>
    <xf numFmtId="0" fontId="7" fillId="11" borderId="1" xfId="0" applyNumberFormat="1" applyFont="1" applyFill="1" applyBorder="1" applyAlignment="1">
      <alignment horizontal="right"/>
    </xf>
    <xf numFmtId="0" fontId="10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right"/>
    </xf>
    <xf numFmtId="2" fontId="14" fillId="3" borderId="0" xfId="0" applyNumberFormat="1" applyFont="1" applyFill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15" fillId="3" borderId="5" xfId="0" applyNumberFormat="1" applyFont="1" applyFill="1" applyBorder="1"/>
    <xf numFmtId="2" fontId="15" fillId="3" borderId="4" xfId="0" applyNumberFormat="1" applyFont="1" applyFill="1" applyBorder="1"/>
    <xf numFmtId="2" fontId="15" fillId="3" borderId="8" xfId="0" applyNumberFormat="1" applyFont="1" applyFill="1" applyBorder="1"/>
    <xf numFmtId="2" fontId="15" fillId="0" borderId="3" xfId="0" applyNumberFormat="1" applyFont="1" applyBorder="1"/>
    <xf numFmtId="2" fontId="15" fillId="0" borderId="4" xfId="0" applyNumberFormat="1" applyFont="1" applyBorder="1"/>
    <xf numFmtId="2" fontId="15" fillId="3" borderId="0" xfId="0" applyNumberFormat="1" applyFont="1" applyFill="1" applyBorder="1"/>
    <xf numFmtId="2" fontId="15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2" fontId="14" fillId="3" borderId="1" xfId="0" applyNumberFormat="1" applyFont="1" applyFill="1" applyBorder="1"/>
    <xf numFmtId="2" fontId="14" fillId="3" borderId="5" xfId="0" applyNumberFormat="1" applyFont="1" applyFill="1" applyBorder="1"/>
    <xf numFmtId="2" fontId="14" fillId="3" borderId="4" xfId="0" applyNumberFormat="1" applyFont="1" applyFill="1" applyBorder="1"/>
    <xf numFmtId="2" fontId="14" fillId="3" borderId="8" xfId="0" applyNumberFormat="1" applyFont="1" applyFill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2" fontId="14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6" fillId="0" borderId="8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0" xfId="0" applyNumberFormat="1" applyFont="1" applyFill="1"/>
    <xf numFmtId="0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vertical="top" wrapText="1"/>
    </xf>
    <xf numFmtId="2" fontId="11" fillId="3" borderId="0" xfId="0" applyNumberFormat="1" applyFont="1" applyFill="1" applyAlignment="1">
      <alignment horizontal="center" wrapText="1"/>
    </xf>
    <xf numFmtId="2" fontId="11" fillId="5" borderId="0" xfId="0" applyNumberFormat="1" applyFont="1" applyFill="1" applyAlignment="1">
      <alignment horizontal="center" wrapText="1"/>
    </xf>
    <xf numFmtId="2" fontId="5" fillId="4" borderId="1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 wrapText="1"/>
    </xf>
    <xf numFmtId="0" fontId="7" fillId="5" borderId="1" xfId="0" applyFont="1" applyFill="1" applyBorder="1"/>
    <xf numFmtId="0" fontId="7" fillId="5" borderId="0" xfId="0" applyFont="1" applyFill="1"/>
    <xf numFmtId="0" fontId="7" fillId="4" borderId="1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7" borderId="1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 vertical="top" wrapText="1"/>
    </xf>
    <xf numFmtId="2" fontId="5" fillId="8" borderId="2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2" fontId="5" fillId="9" borderId="4" xfId="0" applyNumberFormat="1" applyFont="1" applyFill="1" applyBorder="1" applyAlignment="1">
      <alignment horizont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9" borderId="4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tabSelected="1" workbookViewId="0">
      <pane ySplit="5" topLeftCell="A105" activePane="bottomLeft" state="frozen"/>
      <selection pane="bottomLeft" activeCell="A18" sqref="A18:XFD18"/>
    </sheetView>
  </sheetViews>
  <sheetFormatPr defaultColWidth="4.28515625" defaultRowHeight="10.5" customHeight="1"/>
  <cols>
    <col min="1" max="1" width="7.85546875" style="137" customWidth="1"/>
    <col min="2" max="2" width="39.5703125" style="132" customWidth="1"/>
    <col min="3" max="3" width="7" style="132" customWidth="1"/>
    <col min="4" max="4" width="6.140625" style="132" customWidth="1"/>
    <col min="5" max="5" width="5.7109375" style="132" customWidth="1"/>
    <col min="6" max="6" width="6.42578125" style="132" customWidth="1"/>
    <col min="7" max="7" width="5.5703125" style="132" bestFit="1" customWidth="1"/>
    <col min="8" max="8" width="7.7109375" style="132" customWidth="1"/>
    <col min="9" max="9" width="6.140625" style="132" customWidth="1"/>
    <col min="10" max="10" width="7" style="132" customWidth="1"/>
    <col min="11" max="11" width="5.7109375" style="132" customWidth="1"/>
    <col min="12" max="12" width="5.85546875" style="132" customWidth="1"/>
    <col min="13" max="13" width="6.85546875" style="132" customWidth="1"/>
    <col min="14" max="14" width="6.28515625" style="132" customWidth="1"/>
    <col min="15" max="16" width="7" style="132" customWidth="1"/>
    <col min="17" max="17" width="6.140625" style="132" customWidth="1"/>
    <col min="18" max="18" width="6.5703125" style="132" customWidth="1"/>
    <col min="19" max="19" width="7.7109375" style="132" customWidth="1"/>
    <col min="20" max="20" width="6.85546875" style="132" customWidth="1"/>
    <col min="21" max="21" width="5.85546875" style="132" customWidth="1"/>
    <col min="22" max="22" width="7" style="132" customWidth="1"/>
    <col min="23" max="23" width="8.140625" style="132" customWidth="1"/>
    <col min="24" max="24" width="6.7109375" style="132" customWidth="1"/>
    <col min="25" max="25" width="6.28515625" style="132" customWidth="1"/>
    <col min="26" max="26" width="7" style="132" customWidth="1"/>
    <col min="27" max="27" width="6.5703125" style="132" customWidth="1"/>
    <col min="28" max="28" width="6.42578125" style="132" customWidth="1"/>
    <col min="29" max="29" width="6.7109375" style="132" customWidth="1"/>
    <col min="30" max="30" width="7" style="132" customWidth="1"/>
    <col min="31" max="31" width="7.28515625" style="132" customWidth="1"/>
    <col min="32" max="32" width="6.28515625" style="132" customWidth="1"/>
    <col min="33" max="16384" width="4.28515625" style="66"/>
  </cols>
  <sheetData>
    <row r="1" spans="1:97" s="202" customFormat="1" ht="10.5" customHeight="1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97" s="202" customFormat="1" ht="10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97" s="205" customFormat="1" ht="10.5" customHeight="1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97" s="207" customFormat="1" ht="10.5" customHeight="1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97" ht="10.5" customHeight="1">
      <c r="A6" s="225"/>
      <c r="B6" s="226"/>
    </row>
    <row r="7" spans="1:97" s="67" customFormat="1" ht="10.5" customHeight="1">
      <c r="A7" s="229" t="s">
        <v>130</v>
      </c>
      <c r="B7" s="23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97" s="2" customFormat="1" ht="10.5" customHeight="1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97" s="2" customFormat="1" ht="10.5" customHeight="1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97" s="2" customFormat="1" ht="10.5" customHeight="1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97" s="2" customFormat="1" ht="10.5" customHeight="1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97" s="2" customFormat="1" ht="10.5" customHeight="1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97" s="2" customFormat="1" ht="10.5" customHeight="1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97" s="2" customFormat="1" ht="10.5" customHeight="1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97" ht="10.5" customHeight="1">
      <c r="A15" s="86"/>
      <c r="B15" s="83" t="s">
        <v>156</v>
      </c>
      <c r="C15" s="132">
        <v>150</v>
      </c>
      <c r="M15" s="132">
        <v>150</v>
      </c>
    </row>
    <row r="16" spans="1:97" s="69" customFormat="1" ht="10.5" customHeight="1">
      <c r="A16" s="135"/>
      <c r="B16" s="30" t="s">
        <v>174</v>
      </c>
      <c r="C16" s="136">
        <f t="shared" ref="C16:AF16" si="0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3" s="67" customFormat="1" ht="10.5" customHeight="1">
      <c r="A18" s="223" t="s">
        <v>147</v>
      </c>
      <c r="B18" s="224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3" s="2" customFormat="1" ht="10.5" customHeight="1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3" s="2" customFormat="1" ht="10.5" customHeight="1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3" s="2" customFormat="1" ht="10.5" customHeight="1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128.30000000000001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3" s="2" customFormat="1" ht="10.5" customHeight="1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3" s="2" customFormat="1" ht="10.5" customHeight="1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3" ht="10.5" customHeight="1">
      <c r="A26" s="86"/>
      <c r="B26" s="86" t="s">
        <v>159</v>
      </c>
      <c r="C26" s="63">
        <v>200</v>
      </c>
      <c r="R26" s="132">
        <v>200</v>
      </c>
    </row>
    <row r="27" spans="1:33" s="2" customFormat="1" ht="10.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3" s="69" customFormat="1" ht="10.5" customHeight="1">
      <c r="A28" s="135"/>
      <c r="B28" s="30" t="s">
        <v>174</v>
      </c>
      <c r="C28" s="136">
        <f t="shared" ref="C28:AF28" si="1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148.30000000000001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3" s="67" customFormat="1" ht="10.5" customHeight="1">
      <c r="A30" s="227" t="s">
        <v>98</v>
      </c>
      <c r="B30" s="2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3" ht="10.5" customHeight="1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33" ht="10.5" customHeight="1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33" ht="10.5" customHeight="1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33" ht="10.5" customHeight="1">
      <c r="A36" s="88"/>
      <c r="B36" s="86" t="s">
        <v>53</v>
      </c>
      <c r="C36" s="115">
        <v>40</v>
      </c>
      <c r="E36" s="132">
        <v>40</v>
      </c>
    </row>
    <row r="37" spans="1:33" ht="10.5" customHeight="1">
      <c r="A37" s="86"/>
      <c r="B37" s="86" t="s">
        <v>158</v>
      </c>
      <c r="C37" s="113">
        <v>40</v>
      </c>
      <c r="D37" s="132">
        <v>40</v>
      </c>
    </row>
    <row r="38" spans="1:33" s="2" customFormat="1" ht="10.5" customHeight="1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>
      <c r="A40" s="142"/>
      <c r="B40" s="30" t="s">
        <v>174</v>
      </c>
      <c r="C40" s="136">
        <f t="shared" ref="C40:AF40" si="2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9.1999999999999993</v>
      </c>
      <c r="Z40" s="136">
        <f t="shared" si="2"/>
        <v>35.200000000000003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3" s="68" customFormat="1" ht="10.5" customHeight="1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3" s="67" customFormat="1" ht="10.5" customHeight="1">
      <c r="A42" s="223" t="s">
        <v>149</v>
      </c>
      <c r="B42" s="224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33" ht="10.5" customHeight="1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5.0999999999999996</v>
      </c>
      <c r="Y44" s="131"/>
    </row>
    <row r="45" spans="1:33" ht="10.5" customHeight="1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>
      <c r="A52" s="135"/>
      <c r="B52" s="30" t="s">
        <v>174</v>
      </c>
      <c r="C52" s="136">
        <f t="shared" ref="C52:AF52" si="3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5.0999999999999996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3" s="5" customFormat="1" ht="10.5" customHeight="1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3" s="67" customFormat="1" ht="10.5" customHeight="1">
      <c r="A54" s="223" t="s">
        <v>150</v>
      </c>
      <c r="B54" s="224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33" ht="10.5" customHeight="1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>
      <c r="A56" s="9">
        <v>229</v>
      </c>
      <c r="B56" s="89" t="s">
        <v>58</v>
      </c>
      <c r="C56" s="114">
        <v>200</v>
      </c>
      <c r="D56" s="131"/>
      <c r="E56" s="131"/>
      <c r="F56" s="131">
        <v>2.2999999999999998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>
      <c r="A63" s="135"/>
      <c r="B63" s="30" t="s">
        <v>174</v>
      </c>
      <c r="C63" s="136">
        <f>SUM(C55:C62)</f>
        <v>960</v>
      </c>
      <c r="D63" s="136">
        <f t="shared" ref="D63:AF63" si="4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3" s="67" customFormat="1" ht="10.5" customHeight="1">
      <c r="A65" s="221" t="s">
        <v>151</v>
      </c>
      <c r="B65" s="222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3" ht="10.5" customHeight="1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33" ht="10.5" customHeight="1">
      <c r="A67" s="11">
        <v>211</v>
      </c>
      <c r="B67" s="88" t="s">
        <v>102</v>
      </c>
      <c r="C67" s="88">
        <v>140</v>
      </c>
      <c r="R67" s="132">
        <v>38.299999999999997</v>
      </c>
      <c r="U67" s="132">
        <v>20.3</v>
      </c>
      <c r="W67" s="132">
        <v>10.1</v>
      </c>
      <c r="Y67" s="132">
        <v>102</v>
      </c>
    </row>
    <row r="68" spans="1:33" ht="10.5" customHeight="1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>
      <c r="A75" s="135"/>
      <c r="B75" s="30" t="s">
        <v>174</v>
      </c>
      <c r="C75" s="136">
        <f t="shared" ref="C75:AF75" si="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38.299999999999997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3" s="68" customFormat="1" ht="10.5" customHeight="1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3" s="71" customFormat="1" ht="10.5" customHeight="1">
      <c r="A77" s="223" t="s">
        <v>152</v>
      </c>
      <c r="B77" s="224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3" s="2" customFormat="1" ht="10.5" customHeight="1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33" ht="10.5" customHeight="1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>
      <c r="A86" s="135"/>
      <c r="B86" s="30" t="s">
        <v>174</v>
      </c>
      <c r="C86" s="136">
        <f t="shared" ref="C86:X86" si="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t="shared" ref="Z86:AF86" si="7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3" s="68" customFormat="1" ht="10.5" customHeight="1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3" s="67" customFormat="1" ht="10.5" customHeight="1">
      <c r="A88" s="223" t="s">
        <v>153</v>
      </c>
      <c r="B88" s="224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3" ht="10.5" customHeight="1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33" ht="10.5" customHeight="1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33" ht="10.5" customHeight="1">
      <c r="A92" s="90">
        <v>125</v>
      </c>
      <c r="B92" s="91" t="s">
        <v>56</v>
      </c>
      <c r="C92" s="116">
        <v>140</v>
      </c>
      <c r="I92" s="132">
        <v>144.19999999999999</v>
      </c>
      <c r="W92" s="132">
        <v>5</v>
      </c>
    </row>
    <row r="93" spans="1:33" s="2" customFormat="1" ht="10.5" customHeight="1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>
      <c r="A98" s="135"/>
      <c r="B98" s="30" t="s">
        <v>174</v>
      </c>
      <c r="C98" s="136">
        <f>SUM(C89:C97)</f>
        <v>990</v>
      </c>
      <c r="D98" s="136">
        <f t="shared" ref="D98:AF98" si="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144.19999999999999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3" s="68" customFormat="1" ht="10.5" customHeight="1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3" s="67" customFormat="1" ht="10.5" customHeight="1">
      <c r="A101" s="223" t="s">
        <v>154</v>
      </c>
      <c r="B101" s="224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33" ht="10.5" customHeight="1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33" ht="10.5" customHeight="1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33" ht="10.5" customHeight="1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33" ht="10.5" customHeight="1">
      <c r="A106" s="86"/>
      <c r="B106" s="86" t="s">
        <v>53</v>
      </c>
      <c r="C106" s="113">
        <v>40</v>
      </c>
      <c r="E106" s="132">
        <v>40</v>
      </c>
    </row>
    <row r="107" spans="1:33" ht="10.5" customHeight="1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>
      <c r="A110" s="135"/>
      <c r="B110" s="30" t="s">
        <v>174</v>
      </c>
      <c r="C110" s="136">
        <f t="shared" ref="C110:AF110" si="9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3" s="68" customFormat="1" ht="10.5" customHeight="1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3" s="72" customFormat="1" ht="10.5" customHeight="1">
      <c r="A112" s="223" t="s">
        <v>155</v>
      </c>
      <c r="B112" s="224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97" s="2" customFormat="1" ht="10.5" customHeight="1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97" s="2" customFormat="1" ht="10.5" customHeight="1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97" s="2" customFormat="1" ht="10.5" customHeight="1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97" s="2" customFormat="1" ht="10.5" customHeight="1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97" s="2" customFormat="1" ht="10.5" customHeight="1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97" s="2" customFormat="1" ht="10.5" customHeight="1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97" s="2" customFormat="1" ht="10.5" customHeight="1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97" ht="10.5" customHeight="1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97" s="2" customFormat="1" ht="10.5" customHeight="1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97" s="69" customFormat="1" ht="10.5" customHeight="1">
      <c r="A122" s="135"/>
      <c r="B122" s="30" t="s">
        <v>174</v>
      </c>
      <c r="C122" s="136">
        <f t="shared" ref="C122:AF122" si="10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97" s="68" customFormat="1" ht="18.75" customHeight="1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97" s="68" customFormat="1" ht="10.5" customHeight="1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97" s="74" customFormat="1" ht="36" customHeight="1">
      <c r="A126" s="153"/>
      <c r="B126" s="214" t="s">
        <v>146</v>
      </c>
      <c r="C126" s="129"/>
      <c r="D126" s="129">
        <f t="shared" ref="D126:AF126" si="11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673.09999999999991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35.299999999999997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141.19999999999999</v>
      </c>
      <c r="Z126" s="129">
        <f t="shared" si="11"/>
        <v>135.69999999999999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97" s="74" customFormat="1" ht="20.25" customHeight="1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97" s="75" customFormat="1" ht="14.25" customHeight="1">
      <c r="A128" s="218"/>
      <c r="B128" s="219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>
      <c r="A129" s="155"/>
      <c r="B129" s="156" t="s">
        <v>16</v>
      </c>
      <c r="C129" s="156"/>
      <c r="D129" s="157">
        <f t="shared" ref="D129:AF129" si="12">-(100-(D126*100/D127))</f>
        <v>0</v>
      </c>
      <c r="E129" s="157">
        <f t="shared" si="12"/>
        <v>-0.83809523809523512</v>
      </c>
      <c r="F129" s="157">
        <f t="shared" si="12"/>
        <v>-3.4666666666666686</v>
      </c>
      <c r="G129" s="157">
        <f t="shared" si="12"/>
        <v>-0.38095238095236539</v>
      </c>
      <c r="H129" s="157">
        <f t="shared" si="12"/>
        <v>4.7619047619047592</v>
      </c>
      <c r="I129" s="157">
        <f t="shared" si="12"/>
        <v>2.2948328267476938</v>
      </c>
      <c r="J129" s="157">
        <f t="shared" si="12"/>
        <v>4.1581632653061291</v>
      </c>
      <c r="K129" s="157">
        <f t="shared" si="12"/>
        <v>-4.2471042471042466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2.0408163265306172</v>
      </c>
      <c r="O129" s="157">
        <f t="shared" si="12"/>
        <v>4.7619047619047592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2.8571428571428612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4.1904761904761898</v>
      </c>
      <c r="Y129" s="157">
        <f t="shared" si="12"/>
        <v>0.85714285714284699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-4.7619047619047592</v>
      </c>
      <c r="AD129" s="157">
        <f t="shared" si="12"/>
        <v>-71.428571428571431</v>
      </c>
      <c r="AE129" s="157">
        <f t="shared" si="12"/>
        <v>-100</v>
      </c>
      <c r="AF129" s="157">
        <f t="shared" si="12"/>
        <v>-85.714285714285708</v>
      </c>
      <c r="AG129" s="73"/>
    </row>
    <row r="133" spans="1:33" ht="10.5" customHeight="1">
      <c r="B133" s="220" t="s">
        <v>17</v>
      </c>
      <c r="C133" s="121"/>
      <c r="D133" s="158"/>
      <c r="E133" s="158"/>
      <c r="F133" s="158"/>
      <c r="G133" s="158"/>
      <c r="H133" s="132" t="s">
        <v>90</v>
      </c>
    </row>
    <row r="134" spans="1:33" ht="10.5" customHeight="1">
      <c r="B134" s="220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1:33" ht="10.5" customHeight="1">
      <c r="B135" s="220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1:33" ht="10.5" customHeight="1">
      <c r="B136" s="159" t="s">
        <v>34</v>
      </c>
      <c r="C136" s="121">
        <v>80</v>
      </c>
      <c r="D136" s="158"/>
      <c r="E136" s="158">
        <f t="shared" ref="E136:E165" si="13">C136*25/100</f>
        <v>20</v>
      </c>
      <c r="F136" s="216">
        <f t="shared" ref="F136:F165" si="14">C136*0.35</f>
        <v>28</v>
      </c>
      <c r="H136" s="132">
        <f>E136*10</f>
        <v>200</v>
      </c>
      <c r="I136" s="132">
        <f>F136*10</f>
        <v>280</v>
      </c>
    </row>
    <row r="137" spans="1:33" ht="10.5" customHeight="1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t="shared" ref="H137:I165" si="15">E137*10</f>
        <v>375</v>
      </c>
      <c r="I137" s="132">
        <f t="shared" si="15"/>
        <v>525</v>
      </c>
    </row>
    <row r="138" spans="1:33" ht="10.5" customHeight="1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1:33" ht="10.5" customHeight="1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1:33" ht="10.5" customHeight="1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1:33" ht="10.5" customHeight="1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1:33" ht="10.5" customHeight="1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1:33" ht="10.5" customHeight="1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1:33" ht="10.5" customHeight="1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>
      <c r="B153" s="159" t="s">
        <v>23</v>
      </c>
      <c r="C153" s="121">
        <v>9.8000000000000007</v>
      </c>
      <c r="D153" s="158"/>
      <c r="E153" s="158">
        <f t="shared" si="13"/>
        <v>2.4500000000000002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1:32" ht="10.5" customHeight="1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1:32" ht="10.5" customHeight="1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1:32" ht="10.5" customHeight="1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0.5" customHeight="1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mergeCells count="13">
    <mergeCell ref="A6:B6"/>
    <mergeCell ref="A18:B18"/>
    <mergeCell ref="A30:B30"/>
    <mergeCell ref="A42:B42"/>
    <mergeCell ref="A54:B54"/>
    <mergeCell ref="A7:B7"/>
    <mergeCell ref="A128:B128"/>
    <mergeCell ref="B133:B135"/>
    <mergeCell ref="A65:B65"/>
    <mergeCell ref="A77:B77"/>
    <mergeCell ref="A88:B88"/>
    <mergeCell ref="A101:B101"/>
    <mergeCell ref="A112:B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topLeftCell="A103" zoomScale="85" zoomScaleNormal="85" workbookViewId="0">
      <selection activeCell="B111" sqref="B111:D119"/>
    </sheetView>
  </sheetViews>
  <sheetFormatPr defaultRowHeight="15" customHeight="1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83" customFormat="1" ht="15.75" customHeight="1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3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>
      <c r="A5" s="231"/>
      <c r="B5" s="240" t="s">
        <v>70</v>
      </c>
      <c r="C5" s="238" t="s">
        <v>71</v>
      </c>
      <c r="D5" s="233" t="s">
        <v>72</v>
      </c>
      <c r="E5" s="235" t="s">
        <v>73</v>
      </c>
      <c r="F5" s="236"/>
      <c r="G5" s="237"/>
      <c r="H5" s="238" t="s">
        <v>74</v>
      </c>
      <c r="I5" s="235" t="s">
        <v>75</v>
      </c>
      <c r="J5" s="236"/>
      <c r="K5" s="236"/>
      <c r="L5" s="236"/>
      <c r="M5" s="237"/>
      <c r="N5" s="235" t="s">
        <v>76</v>
      </c>
      <c r="O5" s="236"/>
      <c r="P5" s="236"/>
      <c r="Q5" s="236"/>
      <c r="R5" s="237"/>
      <c r="S5" s="165"/>
    </row>
    <row r="6" spans="1:38" ht="30" customHeight="1">
      <c r="A6" s="232"/>
      <c r="B6" s="241"/>
      <c r="C6" s="239"/>
      <c r="D6" s="234"/>
      <c r="E6" s="34" t="s">
        <v>77</v>
      </c>
      <c r="F6" s="34" t="s">
        <v>78</v>
      </c>
      <c r="G6" s="34" t="s">
        <v>79</v>
      </c>
      <c r="H6" s="239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38" ht="15" customHeight="1">
      <c r="A7" s="15"/>
      <c r="B7" s="246" t="s">
        <v>130</v>
      </c>
      <c r="C7" s="247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38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0.56000000000000005</v>
      </c>
      <c r="S8" s="119">
        <v>0.01</v>
      </c>
    </row>
    <row r="9" spans="1:38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95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105">
        <v>3.26</v>
      </c>
      <c r="S9" s="119">
        <v>0.03</v>
      </c>
    </row>
    <row r="10" spans="1:38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97">
        <v>0</v>
      </c>
      <c r="S10" s="119">
        <v>0</v>
      </c>
    </row>
    <row r="11" spans="1:38" s="110" customFormat="1" ht="15" customHeight="1">
      <c r="A11" s="96"/>
      <c r="B11" s="104">
        <v>392</v>
      </c>
      <c r="C11" s="86" t="s">
        <v>125</v>
      </c>
      <c r="D11" s="113">
        <v>200</v>
      </c>
      <c r="E11" s="99">
        <v>1.1000000000000001</v>
      </c>
      <c r="F11" s="99">
        <v>0.9</v>
      </c>
      <c r="G11" s="99">
        <v>12.56</v>
      </c>
      <c r="H11" s="99">
        <f t="shared" ref="H11" si="0"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0.28000000000000003</v>
      </c>
      <c r="R11" s="99">
        <v>0</v>
      </c>
      <c r="S11" s="121">
        <v>0</v>
      </c>
    </row>
    <row r="12" spans="1:38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38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38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38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1:38" ht="15" customHeight="1">
      <c r="B16" s="3"/>
      <c r="C16" s="4" t="s">
        <v>15</v>
      </c>
      <c r="D16" s="54">
        <f t="shared" ref="D16:S16" si="2">SUM(D8:D15)</f>
        <v>1030</v>
      </c>
      <c r="E16" s="24">
        <f t="shared" si="2"/>
        <v>24.92</v>
      </c>
      <c r="F16" s="98">
        <f t="shared" si="2"/>
        <v>25.349999999999998</v>
      </c>
      <c r="G16" s="98">
        <f t="shared" si="2"/>
        <v>107.97000000000001</v>
      </c>
      <c r="H16" s="98">
        <f t="shared" si="2"/>
        <v>759.71</v>
      </c>
      <c r="I16" s="98">
        <f t="shared" si="2"/>
        <v>0.36499999999999999</v>
      </c>
      <c r="J16" s="98">
        <f t="shared" si="2"/>
        <v>0.313</v>
      </c>
      <c r="K16" s="98">
        <f t="shared" si="2"/>
        <v>31.68</v>
      </c>
      <c r="L16" s="98">
        <f t="shared" si="2"/>
        <v>0</v>
      </c>
      <c r="M16" s="98">
        <f t="shared" si="2"/>
        <v>3.3528000000000002</v>
      </c>
      <c r="N16" s="98">
        <f t="shared" si="2"/>
        <v>186.26</v>
      </c>
      <c r="O16" s="98">
        <f t="shared" si="2"/>
        <v>410.77</v>
      </c>
      <c r="P16" s="98">
        <f t="shared" si="2"/>
        <v>95.12</v>
      </c>
      <c r="Q16" s="98">
        <f t="shared" si="2"/>
        <v>8.7099999999999991</v>
      </c>
      <c r="R16" s="98">
        <f t="shared" si="2"/>
        <v>3.9099999999999997</v>
      </c>
      <c r="S16" s="98">
        <f t="shared" si="2"/>
        <v>0.06</v>
      </c>
    </row>
    <row r="17" spans="1:19" ht="15" customHeight="1">
      <c r="C17" s="25"/>
      <c r="D17" s="56"/>
      <c r="E17" s="18"/>
      <c r="F17" s="18"/>
      <c r="G17" s="18"/>
      <c r="R17" s="95"/>
      <c r="S17" s="119"/>
    </row>
    <row r="18" spans="1:19" ht="15" customHeight="1">
      <c r="A18" s="79"/>
      <c r="B18" s="244" t="s">
        <v>147</v>
      </c>
      <c r="C18" s="245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105">
        <v>0.85</v>
      </c>
      <c r="S20" s="119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7.0000000000000001E-3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1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1:19" ht="15" customHeight="1">
      <c r="B27" s="23"/>
      <c r="C27" s="30" t="s">
        <v>15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98">
        <f t="shared" si="4"/>
        <v>1.68</v>
      </c>
      <c r="S27" s="98">
        <f t="shared" si="4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1:19" ht="15" customHeight="1">
      <c r="C29" s="25"/>
      <c r="D29" s="56"/>
      <c r="E29" s="18"/>
      <c r="F29" s="18"/>
      <c r="G29" s="18"/>
      <c r="R29" s="95"/>
      <c r="S29" s="119"/>
    </row>
    <row r="30" spans="1:19" ht="15" customHeight="1">
      <c r="A30" s="29"/>
      <c r="B30" s="242" t="s">
        <v>148</v>
      </c>
      <c r="C30" s="243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1:19" ht="15" customHeight="1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95">
        <v>1.25</v>
      </c>
      <c r="S31" s="119">
        <v>7.0000000000000007E-2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109">
        <v>0.01</v>
      </c>
      <c r="S34" s="119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4.8600000000000003</v>
      </c>
      <c r="G37" s="95">
        <v>7.1749999999999998</v>
      </c>
      <c r="H37" s="95">
        <f t="shared" si="5"/>
        <v>89.92</v>
      </c>
      <c r="I37" s="95">
        <v>3.5000000000000003E-2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0.17499999999999999</v>
      </c>
      <c r="R37" s="95">
        <v>0.7</v>
      </c>
      <c r="S37" s="119">
        <v>0</v>
      </c>
    </row>
    <row r="38" spans="1:19" ht="15" customHeight="1">
      <c r="B38" s="23"/>
      <c r="C38" s="30" t="s">
        <v>15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98">
        <f t="shared" si="6"/>
        <v>3.12</v>
      </c>
      <c r="S38" s="98">
        <f t="shared" si="6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1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>
      <c r="A41" s="29"/>
      <c r="B41" s="242" t="s">
        <v>149</v>
      </c>
      <c r="C41" s="243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1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118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7.0000000000000007E-2</v>
      </c>
      <c r="S45" s="119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1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1:19" ht="15" customHeight="1">
      <c r="B51" s="23"/>
      <c r="C51" s="30" t="s">
        <v>15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:19" ht="15" customHeight="1">
      <c r="R53" s="95"/>
      <c r="S53" s="119"/>
    </row>
    <row r="54" spans="1:19" ht="15" customHeight="1">
      <c r="A54" s="29"/>
      <c r="B54" s="242" t="s">
        <v>150</v>
      </c>
      <c r="C54" s="243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109">
        <v>0.32500000000000001</v>
      </c>
      <c r="S55" s="119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>
      <c r="A57" s="96"/>
      <c r="B57" s="104">
        <v>392</v>
      </c>
      <c r="C57" s="86" t="s">
        <v>125</v>
      </c>
      <c r="D57" s="113">
        <v>200</v>
      </c>
      <c r="E57" s="99">
        <v>1.1000000000000001</v>
      </c>
      <c r="F57" s="99">
        <v>0.9</v>
      </c>
      <c r="G57" s="99">
        <v>12.56</v>
      </c>
      <c r="H57" s="99">
        <f t="shared" si="9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0.28000000000000003</v>
      </c>
      <c r="R57" s="99">
        <v>0</v>
      </c>
      <c r="S57" s="121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105">
        <v>0.2</v>
      </c>
      <c r="S60" s="119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1:19" ht="15" customHeight="1">
      <c r="B62" s="23"/>
      <c r="C62" s="30" t="s">
        <v>15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98">
        <f t="shared" si="10"/>
        <v>1.5649999999999999</v>
      </c>
      <c r="S62" s="98">
        <f t="shared" si="10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1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>
      <c r="A65" s="29"/>
      <c r="B65" s="248" t="s">
        <v>151</v>
      </c>
      <c r="C65" s="249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0.57999999999999996</v>
      </c>
      <c r="S66" s="119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11"/>
        <v>84.800000000000011</v>
      </c>
      <c r="I69" s="97">
        <v>2.2000000000000002E-2</v>
      </c>
      <c r="J69" s="97">
        <v>2.2000000000000002E-2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20.059999999999999</v>
      </c>
      <c r="H70" s="105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8.3699999999999992</v>
      </c>
      <c r="H71" s="105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4.8600000000000003</v>
      </c>
      <c r="G73" s="95">
        <v>7.1749999999999998</v>
      </c>
      <c r="H73" s="95">
        <f t="shared" si="11"/>
        <v>89.92</v>
      </c>
      <c r="I73" s="95">
        <v>3.5000000000000003E-2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0.17499999999999999</v>
      </c>
      <c r="R73" s="95">
        <v>0.7</v>
      </c>
      <c r="S73" s="119">
        <v>0</v>
      </c>
    </row>
    <row r="74" spans="1:19" ht="15" customHeight="1">
      <c r="B74" s="23"/>
      <c r="C74" s="30" t="s">
        <v>15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>
      <c r="A77" s="29"/>
      <c r="B77" s="242" t="s">
        <v>152</v>
      </c>
      <c r="C77" s="243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1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99">
        <v>0.74</v>
      </c>
      <c r="S78" s="119">
        <v>7.0000000000000007E-2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99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99">
        <v>1.1200000000000001</v>
      </c>
      <c r="S79" s="119">
        <v>0.02</v>
      </c>
    </row>
    <row r="80" spans="1:19" s="110" customFormat="1" ht="15" customHeight="1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3"/>
        <v>190.6</v>
      </c>
      <c r="I80" s="99">
        <v>2.5999999999999999E-2</v>
      </c>
      <c r="J80" s="99">
        <v>2.5999999999999999E-2</v>
      </c>
      <c r="K80" s="99">
        <v>0</v>
      </c>
      <c r="L80" s="99">
        <v>0.31</v>
      </c>
      <c r="M80" s="99">
        <v>0.46</v>
      </c>
      <c r="N80" s="99">
        <v>13.42</v>
      </c>
      <c r="O80" s="99">
        <v>64.900000000000006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0.28000000000000003</v>
      </c>
      <c r="G81" s="25">
        <v>20.76</v>
      </c>
      <c r="H81" s="99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99">
        <v>0.02</v>
      </c>
      <c r="S81" s="119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3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8.3699999999999992</v>
      </c>
      <c r="H83" s="99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>
      <c r="A85" s="20"/>
      <c r="B85" s="23"/>
      <c r="C85" s="30" t="s">
        <v>15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98">
        <f t="shared" si="14"/>
        <v>2.4200000000000004</v>
      </c>
      <c r="S85" s="98">
        <f t="shared" si="14"/>
        <v>0.51</v>
      </c>
    </row>
    <row r="86" spans="1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>
      <c r="A87" s="25"/>
      <c r="R87" s="95"/>
      <c r="S87" s="119"/>
    </row>
    <row r="88" spans="1:19" ht="15" customHeight="1">
      <c r="A88" s="29"/>
      <c r="B88" s="242" t="s">
        <v>153</v>
      </c>
      <c r="C88" s="243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1.1399999999999999</v>
      </c>
      <c r="H89" s="97">
        <f>E89*4+F89*9+G89*4</f>
        <v>6.7799999999999994</v>
      </c>
      <c r="I89" s="97">
        <v>2.4E-2</v>
      </c>
      <c r="J89" s="97">
        <v>1.2E-2</v>
      </c>
      <c r="K89" s="97">
        <v>2.94</v>
      </c>
      <c r="L89" s="97">
        <v>0</v>
      </c>
      <c r="M89" s="97">
        <v>0</v>
      </c>
      <c r="N89" s="97">
        <v>10.199999999999999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t="shared" ref="H90:H96" si="15">E90*4+F90*9+G90*4</f>
        <v>106.81299999999999</v>
      </c>
      <c r="I90" s="97">
        <v>5.5E-2</v>
      </c>
      <c r="J90" s="97">
        <v>2.1999999999999999E-2</v>
      </c>
      <c r="K90" s="97">
        <v>0.95</v>
      </c>
      <c r="L90" s="97">
        <v>0</v>
      </c>
      <c r="M90" s="97">
        <v>0.2</v>
      </c>
      <c r="N90" s="97">
        <v>27.3</v>
      </c>
      <c r="O90" s="97">
        <v>36.770000000000003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9.9700000000000006</v>
      </c>
      <c r="H91" s="97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5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18.100000000000001</v>
      </c>
      <c r="O92" s="99">
        <v>73.900000000000006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5"/>
        <v>111.38</v>
      </c>
      <c r="I93" s="105">
        <v>0.01</v>
      </c>
      <c r="J93" s="105" t="s">
        <v>118</v>
      </c>
      <c r="K93" s="105">
        <v>2.0699999999999998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7.0000000000000007E-2</v>
      </c>
      <c r="S93" s="119">
        <v>0</v>
      </c>
    </row>
    <row r="94" spans="1:19" s="85" customFormat="1" ht="15" customHeight="1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5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16.739999999999998</v>
      </c>
      <c r="H95" s="97">
        <f t="shared" si="15"/>
        <v>81.919999999999987</v>
      </c>
      <c r="I95" s="105">
        <v>0.22</v>
      </c>
      <c r="J95" s="105">
        <v>0.14000000000000001</v>
      </c>
      <c r="K95" s="105">
        <v>0.28000000000000003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95">
        <v>0.24</v>
      </c>
      <c r="S96" s="119">
        <v>0</v>
      </c>
    </row>
    <row r="97" spans="1:19" ht="15" customHeight="1">
      <c r="B97" s="23"/>
      <c r="C97" s="30" t="s">
        <v>15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98">
        <f t="shared" si="16"/>
        <v>1.9100000000000001</v>
      </c>
      <c r="S97" s="98">
        <f t="shared" si="16"/>
        <v>0.9</v>
      </c>
    </row>
    <row r="98" spans="1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>
      <c r="A100" s="29"/>
      <c r="B100" s="242" t="s">
        <v>154</v>
      </c>
      <c r="C100" s="243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1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4.9000000000000004</v>
      </c>
      <c r="G101" s="18">
        <v>9.15</v>
      </c>
      <c r="H101" s="95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0.57999999999999996</v>
      </c>
      <c r="S101" s="119">
        <v>0.01</v>
      </c>
    </row>
    <row r="102" spans="1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95">
        <v>1.86</v>
      </c>
      <c r="S102" s="119">
        <v>0.06</v>
      </c>
    </row>
    <row r="103" spans="1:19" s="110" customFormat="1" ht="15" customHeight="1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142.80000000000001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0.57999999999999996</v>
      </c>
      <c r="R103" s="97">
        <v>0</v>
      </c>
      <c r="S103" s="119">
        <v>0</v>
      </c>
    </row>
    <row r="104" spans="1:19" s="85" customFormat="1" ht="15" customHeight="1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 t="shared" ref="H104" si="18">E104*4+F104*9+G104*4</f>
        <v>84.800000000000011</v>
      </c>
      <c r="I104" s="97">
        <v>2.2000000000000002E-2</v>
      </c>
      <c r="J104" s="97">
        <v>2.2000000000000002E-2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8.3699999999999992</v>
      </c>
      <c r="H106" s="99">
        <f t="shared" ref="H106:H107" si="19">E106*4+F106*9+G106*4</f>
        <v>40.959999999999994</v>
      </c>
      <c r="I106" s="105">
        <v>0.11</v>
      </c>
      <c r="J106" s="105">
        <v>7.0000000000000007E-2</v>
      </c>
      <c r="K106" s="105">
        <v>0.14000000000000001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4.8600000000000003</v>
      </c>
      <c r="G107" s="95">
        <v>7.1749999999999998</v>
      </c>
      <c r="H107" s="95">
        <f t="shared" si="19"/>
        <v>89.92</v>
      </c>
      <c r="I107" s="95">
        <v>3.5000000000000003E-2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0.17499999999999999</v>
      </c>
      <c r="R107" s="95">
        <v>0.7</v>
      </c>
      <c r="S107" s="119">
        <v>0</v>
      </c>
    </row>
    <row r="108" spans="1:19" ht="15" customHeight="1">
      <c r="B108" s="23"/>
      <c r="C108" s="24" t="s">
        <v>15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>
      <c r="A111" s="33"/>
      <c r="B111" s="242" t="s">
        <v>155</v>
      </c>
      <c r="C111" s="243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7.0000000000000007E-2</v>
      </c>
    </row>
    <row r="113" spans="1:20" ht="15" customHeight="1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20" ht="15" customHeight="1">
      <c r="A114" s="20"/>
      <c r="B114" s="87">
        <v>205</v>
      </c>
      <c r="C114" s="89" t="s">
        <v>107</v>
      </c>
      <c r="D114" s="89">
        <v>125</v>
      </c>
      <c r="E114" s="21">
        <v>4.3099999999999996</v>
      </c>
      <c r="F114" s="21">
        <v>4.99</v>
      </c>
      <c r="G114" s="21">
        <v>23.77</v>
      </c>
      <c r="H114" s="99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20" ht="15" customHeight="1">
      <c r="A115" s="20"/>
      <c r="B115" s="36">
        <v>392</v>
      </c>
      <c r="C115" s="1" t="s">
        <v>69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99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99">
        <v>0</v>
      </c>
      <c r="S115" s="119">
        <v>0</v>
      </c>
    </row>
    <row r="116" spans="1:20" s="85" customFormat="1" ht="15" customHeight="1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21"/>
        <v>141.15</v>
      </c>
      <c r="I116" s="108">
        <v>0.06</v>
      </c>
      <c r="J116" s="108">
        <v>1.4999999999999999E-2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20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8.3699999999999992</v>
      </c>
      <c r="H117" s="99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20" s="85" customFormat="1" ht="15" customHeight="1">
      <c r="A118" s="96"/>
      <c r="B118" s="103"/>
      <c r="C118" s="86" t="s">
        <v>167</v>
      </c>
      <c r="D118" s="113">
        <v>35</v>
      </c>
      <c r="E118" s="99">
        <f>6.8*0.32</f>
        <v>2.1760000000000002</v>
      </c>
      <c r="F118" s="99">
        <f>32.4*0.35</f>
        <v>11.339999999999998</v>
      </c>
      <c r="G118" s="99">
        <f>65.6*0.35</f>
        <v>22.959999999999997</v>
      </c>
      <c r="H118" s="99">
        <f t="shared" si="21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37.590000000000003</v>
      </c>
      <c r="P118" s="99">
        <v>7.69</v>
      </c>
      <c r="Q118" s="107">
        <v>0.64</v>
      </c>
      <c r="R118" s="99">
        <v>0</v>
      </c>
      <c r="S118" s="119">
        <v>0</v>
      </c>
    </row>
    <row r="119" spans="1:20" s="85" customFormat="1" ht="15" customHeight="1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 t="shared" ref="H119" si="22"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1:20" ht="15" customHeight="1">
      <c r="B120" s="26"/>
      <c r="C120" s="24" t="s">
        <v>15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98">
        <f t="shared" si="23"/>
        <v>0.27</v>
      </c>
    </row>
    <row r="121" spans="1:20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20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20" ht="15" customHeight="1">
      <c r="S123" s="81"/>
    </row>
    <row r="124" spans="1:20" ht="15" customHeight="1">
      <c r="S124" s="81"/>
    </row>
    <row r="125" spans="1:20" ht="15" customHeight="1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1:20" ht="15" customHeight="1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1:20" ht="15" customHeight="1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1:20" ht="15" customHeight="1">
      <c r="C128" s="124"/>
      <c r="E128" s="61"/>
      <c r="H128" s="31"/>
      <c r="S128" s="95"/>
      <c r="T128" s="126"/>
    </row>
    <row r="129" spans="1:23" ht="15" customHeight="1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4.1999999999999993</v>
      </c>
      <c r="R129" s="172">
        <v>3.5</v>
      </c>
      <c r="S129" s="172">
        <v>3.4999999999999996E-2</v>
      </c>
      <c r="T129" s="126"/>
    </row>
    <row r="130" spans="1:23" ht="15" customHeight="1">
      <c r="S130" s="125"/>
      <c r="T130" s="126"/>
    </row>
    <row r="131" spans="1:23" s="128" customFormat="1" ht="15" customHeight="1">
      <c r="A131" s="122"/>
      <c r="B131" s="127"/>
      <c r="C131" s="166" t="s">
        <v>126</v>
      </c>
      <c r="D131" s="167"/>
      <c r="E131" s="168">
        <f t="shared" ref="E131:S131" si="24">(E120+E108+E97+E85+E74+E62+E51+E38+E27+E16)/10</f>
        <v>29.339600000000001</v>
      </c>
      <c r="F131" s="168">
        <f t="shared" si="24"/>
        <v>29.506700000000006</v>
      </c>
      <c r="G131" s="168">
        <f t="shared" si="24"/>
        <v>112.41549999999999</v>
      </c>
      <c r="H131" s="168">
        <f t="shared" si="24"/>
        <v>832.66070000000002</v>
      </c>
      <c r="I131" s="168">
        <f t="shared" si="24"/>
        <v>0.49260000000000004</v>
      </c>
      <c r="J131" s="168">
        <f t="shared" si="24"/>
        <v>0.59539999999999993</v>
      </c>
      <c r="K131" s="168">
        <f t="shared" si="24"/>
        <v>37.625399999999999</v>
      </c>
      <c r="L131" s="168">
        <f t="shared" si="24"/>
        <v>1.1081699999999999</v>
      </c>
      <c r="M131" s="168">
        <f t="shared" si="24"/>
        <v>2.6787799999999997</v>
      </c>
      <c r="N131" s="168">
        <f t="shared" si="24"/>
        <v>379.72700000000003</v>
      </c>
      <c r="O131" s="168">
        <f t="shared" si="24"/>
        <v>504.16900000000004</v>
      </c>
      <c r="P131" s="168">
        <f t="shared" si="24"/>
        <v>131.47599999999997</v>
      </c>
      <c r="Q131" s="168">
        <f t="shared" si="24"/>
        <v>7.4626000000000001</v>
      </c>
      <c r="R131" s="168">
        <f t="shared" si="24"/>
        <v>2.5134999999999996</v>
      </c>
      <c r="S131" s="168">
        <f t="shared" si="24"/>
        <v>0.34770000000000001</v>
      </c>
      <c r="W131" s="128" t="s">
        <v>120</v>
      </c>
    </row>
    <row r="132" spans="1:23" ht="15" customHeight="1">
      <c r="S132" s="81"/>
    </row>
    <row r="133" spans="1:23" ht="15" customHeight="1">
      <c r="S133" s="81"/>
    </row>
    <row r="134" spans="1:23" ht="15" customHeight="1">
      <c r="S134" s="81"/>
    </row>
    <row r="135" spans="1:23" ht="15" customHeight="1">
      <c r="S135" s="81"/>
    </row>
    <row r="136" spans="1:23" ht="15" customHeight="1">
      <c r="S136" s="81"/>
    </row>
    <row r="137" spans="1:23" ht="15" customHeight="1">
      <c r="S137" s="81"/>
    </row>
    <row r="138" spans="1:23" ht="15" customHeight="1">
      <c r="S138" s="81"/>
    </row>
    <row r="139" spans="1:23" ht="15" customHeight="1">
      <c r="S139" s="81"/>
    </row>
    <row r="140" spans="1:23" ht="15" customHeight="1">
      <c r="S140" s="81"/>
    </row>
    <row r="141" spans="1:23" ht="15" customHeight="1">
      <c r="S141" s="81"/>
    </row>
    <row r="142" spans="1:23" ht="15" customHeight="1">
      <c r="S142" s="81"/>
    </row>
    <row r="143" spans="1:23" ht="15" customHeight="1">
      <c r="S143" s="81"/>
    </row>
    <row r="144" spans="1:23" ht="15" customHeight="1">
      <c r="S144" s="81"/>
    </row>
    <row r="145" spans="19:19" ht="15" customHeight="1">
      <c r="S145" s="81"/>
    </row>
    <row r="146" spans="19:19" ht="15" customHeight="1">
      <c r="S146" s="81"/>
    </row>
    <row r="147" spans="19:19" ht="15" customHeight="1">
      <c r="S147" s="81"/>
    </row>
    <row r="148" spans="19:19" ht="15" customHeight="1">
      <c r="S148" s="81"/>
    </row>
    <row r="149" spans="19:19" ht="15" customHeight="1">
      <c r="S149" s="81"/>
    </row>
    <row r="150" spans="19:19" ht="15" customHeight="1">
      <c r="S150" s="81"/>
    </row>
    <row r="151" spans="19:19" ht="15" customHeight="1">
      <c r="S151" s="81"/>
    </row>
    <row r="152" spans="19:19" ht="15" customHeight="1">
      <c r="S152" s="81"/>
    </row>
    <row r="153" spans="19:19" ht="15" customHeight="1">
      <c r="S153" s="81"/>
    </row>
    <row r="154" spans="19:19" ht="15" customHeight="1">
      <c r="S154" s="81"/>
    </row>
    <row r="155" spans="19:19" ht="15" customHeight="1">
      <c r="S155" s="81"/>
    </row>
    <row r="156" spans="19:19" ht="15" customHeight="1">
      <c r="S156" s="81"/>
    </row>
    <row r="157" spans="19:19" ht="15" customHeight="1">
      <c r="S157" s="81"/>
    </row>
    <row r="158" spans="19:19" ht="15" customHeight="1">
      <c r="S158" s="81"/>
    </row>
    <row r="159" spans="19:19" ht="15" customHeight="1">
      <c r="S159" s="81"/>
    </row>
    <row r="160" spans="19:19" ht="15" customHeight="1">
      <c r="S160" s="81"/>
    </row>
    <row r="161" spans="19:19" ht="15" customHeight="1">
      <c r="S161" s="81"/>
    </row>
    <row r="162" spans="19:19" ht="15" customHeight="1">
      <c r="S162" s="81"/>
    </row>
    <row r="163" spans="19:19" ht="15" customHeight="1">
      <c r="S163" s="81"/>
    </row>
    <row r="164" spans="19:19" ht="15" customHeight="1">
      <c r="S164" s="81"/>
    </row>
    <row r="165" spans="19:19" ht="15" customHeight="1">
      <c r="S165" s="81"/>
    </row>
    <row r="166" spans="19:19" ht="15" customHeight="1">
      <c r="S166" s="81"/>
    </row>
    <row r="167" spans="19:19" ht="15" customHeight="1">
      <c r="S167" s="81"/>
    </row>
    <row r="168" spans="19:19" ht="15" customHeight="1">
      <c r="S168" s="81"/>
    </row>
    <row r="169" spans="19:19" ht="15" customHeight="1">
      <c r="S169" s="81"/>
    </row>
    <row r="170" spans="19:19" ht="15" customHeight="1">
      <c r="S170" s="81"/>
    </row>
    <row r="171" spans="19:19" ht="15" customHeight="1">
      <c r="S171" s="81"/>
    </row>
    <row r="172" spans="19:19" ht="15" customHeight="1">
      <c r="S172" s="81"/>
    </row>
    <row r="173" spans="19:19" ht="15" customHeight="1">
      <c r="S173" s="81"/>
    </row>
    <row r="174" spans="19:19" ht="15" customHeight="1">
      <c r="S174" s="81"/>
    </row>
    <row r="175" spans="19:19" ht="15" customHeight="1">
      <c r="S175" s="81"/>
    </row>
    <row r="176" spans="19:19" ht="15" customHeight="1">
      <c r="S176" s="81"/>
    </row>
    <row r="177" spans="19:19" ht="15" customHeight="1">
      <c r="S177" s="81"/>
    </row>
    <row r="178" spans="19:19" ht="15" customHeight="1">
      <c r="S178" s="81"/>
    </row>
    <row r="179" spans="19:19" ht="15" customHeight="1">
      <c r="S179" s="81"/>
    </row>
    <row r="180" spans="19:19" ht="15" customHeight="1">
      <c r="S180" s="81"/>
    </row>
    <row r="181" spans="19:19" ht="15" customHeight="1">
      <c r="S181" s="81"/>
    </row>
    <row r="182" spans="19:19" ht="15" customHeight="1">
      <c r="S182" s="81"/>
    </row>
    <row r="183" spans="19:19" ht="15" customHeight="1">
      <c r="S183" s="81"/>
    </row>
    <row r="184" spans="19:19" ht="15" customHeight="1">
      <c r="S184" s="81"/>
    </row>
    <row r="185" spans="19:19" ht="15" customHeight="1">
      <c r="S185" s="81"/>
    </row>
    <row r="186" spans="19:19" ht="15" customHeight="1">
      <c r="S186" s="81"/>
    </row>
    <row r="187" spans="19:19" ht="15" customHeight="1">
      <c r="S187" s="81"/>
    </row>
    <row r="188" spans="19:19" ht="15" customHeight="1">
      <c r="S188" s="81"/>
    </row>
    <row r="189" spans="19:19" ht="15" customHeight="1">
      <c r="S189" s="81"/>
    </row>
    <row r="190" spans="19:19" ht="15" customHeight="1">
      <c r="S190" s="81"/>
    </row>
    <row r="191" spans="19:19" ht="15" customHeight="1">
      <c r="S191" s="81"/>
    </row>
    <row r="192" spans="19:19" ht="15" customHeight="1">
      <c r="S192" s="81"/>
    </row>
    <row r="193" spans="19:19" ht="15" customHeight="1">
      <c r="S193" s="81"/>
    </row>
    <row r="194" spans="19:19" ht="15" customHeight="1">
      <c r="S194" s="81"/>
    </row>
    <row r="195" spans="19:19" ht="15" customHeight="1">
      <c r="S195" s="81"/>
    </row>
    <row r="196" spans="19:19" ht="15" customHeight="1">
      <c r="S196" s="81"/>
    </row>
    <row r="197" spans="19:19" ht="15" customHeight="1">
      <c r="S197" s="81"/>
    </row>
    <row r="198" spans="19:19" ht="15" customHeight="1">
      <c r="S198" s="81"/>
    </row>
    <row r="199" spans="19:19" ht="15" customHeight="1">
      <c r="S199" s="81"/>
    </row>
    <row r="200" spans="19:19" ht="15" customHeight="1">
      <c r="S200" s="81"/>
    </row>
    <row r="201" spans="19:19" ht="15" customHeight="1">
      <c r="S201" s="81"/>
    </row>
    <row r="202" spans="19:19" ht="15" customHeight="1">
      <c r="S202" s="81"/>
    </row>
    <row r="203" spans="19:19" ht="15" customHeight="1">
      <c r="S203" s="81"/>
    </row>
    <row r="204" spans="19:19" ht="15" customHeight="1">
      <c r="S204" s="81"/>
    </row>
    <row r="205" spans="19:19" ht="15" customHeight="1">
      <c r="S205" s="81"/>
    </row>
    <row r="206" spans="19:19" ht="15" customHeight="1">
      <c r="S206" s="81"/>
    </row>
    <row r="207" spans="19:19" ht="15" customHeight="1">
      <c r="S207" s="81"/>
    </row>
    <row r="208" spans="19:19" ht="15" customHeight="1">
      <c r="S208" s="81"/>
    </row>
    <row r="209" spans="19:19" ht="15" customHeight="1">
      <c r="S209" s="81"/>
    </row>
    <row r="210" spans="19:19" ht="15" customHeight="1">
      <c r="S210" s="81"/>
    </row>
    <row r="211" spans="19:19" ht="15" customHeight="1">
      <c r="S211" s="81"/>
    </row>
    <row r="212" spans="19:19" ht="15" customHeight="1">
      <c r="S212" s="81"/>
    </row>
    <row r="213" spans="19:19" ht="15" customHeight="1">
      <c r="S213" s="81"/>
    </row>
    <row r="214" spans="19:19" ht="15" customHeight="1">
      <c r="S214" s="81"/>
    </row>
    <row r="215" spans="19:19" ht="15" customHeight="1">
      <c r="S215" s="81"/>
    </row>
    <row r="216" spans="19:19" ht="15" customHeight="1">
      <c r="S216" s="81"/>
    </row>
    <row r="217" spans="19:19" ht="15" customHeight="1">
      <c r="S217" s="81"/>
    </row>
    <row r="218" spans="19:19" ht="15" customHeight="1">
      <c r="S218" s="81"/>
    </row>
    <row r="219" spans="19:19" ht="15" customHeight="1">
      <c r="S219" s="81"/>
    </row>
    <row r="220" spans="19:19" ht="15" customHeight="1">
      <c r="S220" s="81"/>
    </row>
    <row r="221" spans="19:19" ht="15" customHeight="1">
      <c r="S221" s="81"/>
    </row>
    <row r="222" spans="19:19" ht="15" customHeight="1">
      <c r="S222" s="81"/>
    </row>
    <row r="223" spans="19:19" ht="15" customHeight="1">
      <c r="S223" s="81"/>
    </row>
    <row r="224" spans="19:19" ht="15" customHeight="1">
      <c r="S224" s="81"/>
    </row>
    <row r="225" spans="19:19" ht="15" customHeight="1">
      <c r="S225" s="81"/>
    </row>
    <row r="226" spans="19:19" ht="15" customHeight="1">
      <c r="S226" s="81"/>
    </row>
    <row r="227" spans="19:19" ht="15" customHeight="1">
      <c r="S227" s="81"/>
    </row>
    <row r="228" spans="19:19" ht="15" customHeight="1">
      <c r="S228" s="81"/>
    </row>
    <row r="229" spans="19:19" ht="15" customHeight="1">
      <c r="S229" s="81"/>
    </row>
    <row r="230" spans="19:19" ht="15" customHeight="1">
      <c r="S230" s="81"/>
    </row>
    <row r="231" spans="19:19" ht="15" customHeight="1">
      <c r="S231" s="81"/>
    </row>
    <row r="232" spans="19:19" ht="15" customHeight="1">
      <c r="S232" s="81"/>
    </row>
    <row r="233" spans="19:19" ht="15" customHeight="1">
      <c r="S233" s="81"/>
    </row>
    <row r="234" spans="19:19" ht="15" customHeight="1">
      <c r="S234" s="81"/>
    </row>
    <row r="235" spans="19:19" ht="15" customHeight="1">
      <c r="S235" s="81"/>
    </row>
    <row r="236" spans="19:19" ht="15" customHeight="1">
      <c r="S236" s="81"/>
    </row>
    <row r="237" spans="19:19" ht="15" customHeight="1">
      <c r="S237" s="81"/>
    </row>
  </sheetData>
  <mergeCells count="18">
    <mergeCell ref="B111:C111"/>
    <mergeCell ref="B100:C100"/>
    <mergeCell ref="B88:C88"/>
    <mergeCell ref="B77:C77"/>
    <mergeCell ref="B65:C65"/>
    <mergeCell ref="B54:C54"/>
    <mergeCell ref="B41:C41"/>
    <mergeCell ref="B30:C30"/>
    <mergeCell ref="B18:C18"/>
    <mergeCell ref="B7:C7"/>
    <mergeCell ref="A5:A6"/>
    <mergeCell ref="D5:D6"/>
    <mergeCell ref="E5:G5"/>
    <mergeCell ref="H5:H6"/>
    <mergeCell ref="N5:R5"/>
    <mergeCell ref="I5:M5"/>
    <mergeCell ref="B5:B6"/>
    <mergeCell ref="C5:C6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2020-08-27T08:25:04Z</dcterms:modified>
</cp:coreProperties>
</file>